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0355" windowHeight="9120" activeTab="0"/>
  </bookViews>
  <sheets>
    <sheet name="报销填报内容" sheetId="1" r:id="rId1"/>
    <sheet name="银行账号明细" sheetId="2" state="hidden" r:id="rId2"/>
    <sheet name="参数" sheetId="3" state="hidden" r:id="rId3"/>
  </sheets>
  <definedNames>
    <definedName name="_xlnm.Print_Area" localSheetId="0">'报销填报内容'!$A$1:$K$31</definedName>
    <definedName name="_xlnm.Print_Area" localSheetId="2">'参数'!#REF!</definedName>
    <definedName name="部门名称">'参数'!$E$1:$E$49</definedName>
    <definedName name="到位经费">'参数'!#REF!</definedName>
    <definedName name="对方单位">'参数'!#REF!</definedName>
    <definedName name="发展基金">'参数'!#REF!</definedName>
    <definedName name="管理费">'参数'!#REF!</definedName>
    <definedName name="经办人">'报销填报内容'!$E$3</definedName>
    <definedName name="类别">'参数'!$I$1:$I$21</definedName>
    <definedName name="项目编号">'参数'!#REF!</definedName>
    <definedName name="项目负责人">'参数'!#REF!</definedName>
    <definedName name="业务费">'参数'!#REF!</definedName>
    <definedName name="制单人">'参数'!#REF!</definedName>
    <definedName name="制单日期">'参数'!$F$1</definedName>
  </definedNames>
  <calcPr fullCalcOnLoad="1"/>
</workbook>
</file>

<file path=xl/sharedStrings.xml><?xml version="1.0" encoding="utf-8"?>
<sst xmlns="http://schemas.openxmlformats.org/spreadsheetml/2006/main" count="313" uniqueCount="246">
  <si>
    <t>序号</t>
  </si>
  <si>
    <t>经费管理类别</t>
  </si>
  <si>
    <t>支出金额</t>
  </si>
  <si>
    <t>印刷费</t>
  </si>
  <si>
    <t>办公费</t>
  </si>
  <si>
    <t>5310101</t>
  </si>
  <si>
    <t>5310102</t>
  </si>
  <si>
    <t>咨询费</t>
  </si>
  <si>
    <t>5310103</t>
  </si>
  <si>
    <t>手续费</t>
  </si>
  <si>
    <t>5310104</t>
  </si>
  <si>
    <t>项目管理费</t>
  </si>
  <si>
    <t>5310105</t>
  </si>
  <si>
    <t>邮电费</t>
  </si>
  <si>
    <t>5310107</t>
  </si>
  <si>
    <t>交通费</t>
  </si>
  <si>
    <t>5310110</t>
  </si>
  <si>
    <t>差旅费</t>
  </si>
  <si>
    <t>5310111</t>
  </si>
  <si>
    <t>出国费</t>
  </si>
  <si>
    <t>5310112</t>
  </si>
  <si>
    <t>维修(护)费</t>
  </si>
  <si>
    <t>5310113</t>
  </si>
  <si>
    <t>设备购置费</t>
  </si>
  <si>
    <t>5310114</t>
  </si>
  <si>
    <t>会议费</t>
  </si>
  <si>
    <t>5310115</t>
  </si>
  <si>
    <t>培训费</t>
  </si>
  <si>
    <t>5310116</t>
  </si>
  <si>
    <t>招待费</t>
  </si>
  <si>
    <t>5310117</t>
  </si>
  <si>
    <t>专用材料</t>
  </si>
  <si>
    <t>5310118</t>
  </si>
  <si>
    <t>劳务费</t>
  </si>
  <si>
    <t>5310119</t>
  </si>
  <si>
    <t>图书资料购置费</t>
  </si>
  <si>
    <t>5310120</t>
  </si>
  <si>
    <t>其他</t>
  </si>
  <si>
    <t>5310123</t>
  </si>
  <si>
    <t>5310201</t>
  </si>
  <si>
    <t>5310202</t>
  </si>
  <si>
    <t>5310203</t>
  </si>
  <si>
    <t>5310204</t>
  </si>
  <si>
    <t>5310205</t>
  </si>
  <si>
    <t>5310207</t>
  </si>
  <si>
    <t>5310210</t>
  </si>
  <si>
    <t>5310211</t>
  </si>
  <si>
    <t>5310212</t>
  </si>
  <si>
    <t>5310213</t>
  </si>
  <si>
    <t>5310214</t>
  </si>
  <si>
    <t>5310215</t>
  </si>
  <si>
    <t>5310216</t>
  </si>
  <si>
    <t>5310217</t>
  </si>
  <si>
    <t>5310218</t>
  </si>
  <si>
    <t>5310219</t>
  </si>
  <si>
    <t>5310220</t>
  </si>
  <si>
    <t>5310223</t>
  </si>
  <si>
    <t>备注</t>
  </si>
  <si>
    <t>机械学院</t>
  </si>
  <si>
    <t>000101</t>
  </si>
  <si>
    <t>轻化学院</t>
  </si>
  <si>
    <t>000201</t>
  </si>
  <si>
    <t>商学院</t>
  </si>
  <si>
    <t>000301</t>
  </si>
  <si>
    <t>艺术学院</t>
  </si>
  <si>
    <t>000401</t>
  </si>
  <si>
    <t>化工学院</t>
  </si>
  <si>
    <t>000501</t>
  </si>
  <si>
    <t>食品学院</t>
  </si>
  <si>
    <t>000601</t>
  </si>
  <si>
    <t>材料学院</t>
  </si>
  <si>
    <t>000701</t>
  </si>
  <si>
    <t>信息学院</t>
  </si>
  <si>
    <t>000801</t>
  </si>
  <si>
    <t>文法学院</t>
  </si>
  <si>
    <t>000901</t>
  </si>
  <si>
    <t>外国语学院</t>
  </si>
  <si>
    <t>001001</t>
  </si>
  <si>
    <t>理学院</t>
  </si>
  <si>
    <t>001101</t>
  </si>
  <si>
    <t>研究生处</t>
  </si>
  <si>
    <t>001201</t>
  </si>
  <si>
    <t>体育学院</t>
  </si>
  <si>
    <t>001301</t>
  </si>
  <si>
    <t>电气学院</t>
  </si>
  <si>
    <t>001401</t>
  </si>
  <si>
    <t>网络管理中心</t>
  </si>
  <si>
    <t>001501</t>
  </si>
  <si>
    <t>财政与金融学院</t>
  </si>
  <si>
    <t>001601</t>
  </si>
  <si>
    <t>图书馆</t>
  </si>
  <si>
    <t>003101</t>
  </si>
  <si>
    <t>科技处（学报）</t>
  </si>
  <si>
    <t>003201</t>
  </si>
  <si>
    <t>实验与工程管理中心</t>
  </si>
  <si>
    <t>003302</t>
  </si>
  <si>
    <t>学院办公室</t>
  </si>
  <si>
    <t>005101</t>
  </si>
  <si>
    <t>组织部</t>
  </si>
  <si>
    <t>005201</t>
  </si>
  <si>
    <t>机关党总支</t>
  </si>
  <si>
    <t>005301</t>
  </si>
  <si>
    <t>纪委监察处</t>
  </si>
  <si>
    <t>005401</t>
  </si>
  <si>
    <t>宣传部</t>
  </si>
  <si>
    <t>005501</t>
  </si>
  <si>
    <t>工会</t>
  </si>
  <si>
    <t>005601</t>
  </si>
  <si>
    <t>人事处</t>
  </si>
  <si>
    <t>005701</t>
  </si>
  <si>
    <t>离退休工作处</t>
  </si>
  <si>
    <t>005801</t>
  </si>
  <si>
    <t>学生处</t>
  </si>
  <si>
    <t>005901</t>
  </si>
  <si>
    <t>保卫处</t>
  </si>
  <si>
    <t>006001</t>
  </si>
  <si>
    <t>产业处</t>
  </si>
  <si>
    <t>006101</t>
  </si>
  <si>
    <t>资产管理处</t>
  </si>
  <si>
    <t>006201</t>
  </si>
  <si>
    <t>计财处</t>
  </si>
  <si>
    <t>006301</t>
  </si>
  <si>
    <t>基建处</t>
  </si>
  <si>
    <t>006401</t>
  </si>
  <si>
    <t>教务处</t>
  </si>
  <si>
    <t>006501</t>
  </si>
  <si>
    <t>成教学院</t>
  </si>
  <si>
    <t>006601</t>
  </si>
  <si>
    <t>科技处</t>
  </si>
  <si>
    <t>006701</t>
  </si>
  <si>
    <t>后勤管理处</t>
  </si>
  <si>
    <t>006901</t>
  </si>
  <si>
    <t>团委</t>
  </si>
  <si>
    <t>007101</t>
  </si>
  <si>
    <t>妇委会</t>
  </si>
  <si>
    <t>007201</t>
  </si>
  <si>
    <t>校医院</t>
  </si>
  <si>
    <t>007401</t>
  </si>
  <si>
    <t>国际交流与合作处</t>
  </si>
  <si>
    <t>007501</t>
  </si>
  <si>
    <t>老教协</t>
  </si>
  <si>
    <t>007601</t>
  </si>
  <si>
    <t>高教研究室</t>
  </si>
  <si>
    <t>007901</t>
  </si>
  <si>
    <t>档案室</t>
  </si>
  <si>
    <t>008002</t>
  </si>
  <si>
    <t>法律事务室</t>
  </si>
  <si>
    <t>008102</t>
  </si>
  <si>
    <t>合作发展处</t>
  </si>
  <si>
    <t>008401</t>
  </si>
  <si>
    <t>审计处</t>
  </si>
  <si>
    <t>008501</t>
  </si>
  <si>
    <t>发展规划处</t>
  </si>
  <si>
    <t>008601</t>
  </si>
  <si>
    <t>南院综合办公室</t>
  </si>
  <si>
    <t>0087</t>
  </si>
  <si>
    <t>52101021801</t>
  </si>
  <si>
    <t>521010201</t>
  </si>
  <si>
    <t>521010202</t>
  </si>
  <si>
    <t>521010203</t>
  </si>
  <si>
    <t>521010204</t>
  </si>
  <si>
    <t>521010205</t>
  </si>
  <si>
    <t>521010207</t>
  </si>
  <si>
    <t>521010210</t>
  </si>
  <si>
    <t>521010211</t>
  </si>
  <si>
    <t>521010212</t>
  </si>
  <si>
    <t>521010215</t>
  </si>
  <si>
    <t>521010216</t>
  </si>
  <si>
    <t>521010217</t>
  </si>
  <si>
    <t>521010219</t>
  </si>
  <si>
    <t>521010223</t>
  </si>
  <si>
    <t>经费项目编号</t>
  </si>
  <si>
    <t>事业</t>
  </si>
  <si>
    <t>52102040601</t>
  </si>
  <si>
    <t>费用类别</t>
  </si>
  <si>
    <t>部门名称</t>
  </si>
  <si>
    <t>张三</t>
  </si>
  <si>
    <t>电费</t>
  </si>
  <si>
    <t>水费</t>
  </si>
  <si>
    <t>521010206</t>
  </si>
  <si>
    <t>煤气费</t>
  </si>
  <si>
    <t>521010220</t>
  </si>
  <si>
    <t>52101020801</t>
  </si>
  <si>
    <t>取暖费</t>
  </si>
  <si>
    <t>办公费</t>
  </si>
  <si>
    <t>印刷费</t>
  </si>
  <si>
    <t>印刷、复印、装订、打印、版面费、冲扩费、审稿费等</t>
  </si>
  <si>
    <t>邮电费</t>
  </si>
  <si>
    <t>邮寄费、电话费、传真费、网络通讯费、快递费等</t>
  </si>
  <si>
    <t>咨询费</t>
  </si>
  <si>
    <t>付给单位的各类咨询、查新、检索费等</t>
  </si>
  <si>
    <t>交通费</t>
  </si>
  <si>
    <t>出租车费、公交车费、燃油费、租车费（注明事由）、过路费等</t>
  </si>
  <si>
    <t>维修费</t>
  </si>
  <si>
    <t>仪器设备维修、房屋维修、网络维修及其他公用设施维修费</t>
  </si>
  <si>
    <t>实验室用品、专用服装、体育用品、化学试剂、专用工具等</t>
  </si>
  <si>
    <t>图书资料、书报杂志、音像制品等</t>
  </si>
  <si>
    <t>设备（500元以上）、家具（200元以上）等，先到资产处办理资产入库手续。</t>
  </si>
  <si>
    <t>培训费</t>
  </si>
  <si>
    <t>进修、培训、学习产生学费等</t>
  </si>
  <si>
    <t>招待费</t>
  </si>
  <si>
    <t>餐费等接待费用（不包括住宿费）</t>
  </si>
  <si>
    <t>差旅费</t>
  </si>
  <si>
    <t>打印纸、硒鼓、文具等办公用品费(科研项目的此类经费放在“专用材料”中)</t>
  </si>
  <si>
    <t>专用材料</t>
  </si>
  <si>
    <t>图书购置</t>
  </si>
  <si>
    <t>设备购置</t>
  </si>
  <si>
    <t>谢谢各位老师、同学的合作,祝您工作、学习愉快！</t>
  </si>
  <si>
    <t>核算科电话:89631090 邮箱:hsk@spu.edu.cn</t>
  </si>
  <si>
    <t xml:space="preserve">计财处网址    http://cwbs.spu.edu.cn </t>
  </si>
  <si>
    <t>出差、实习产生的会务费、住宿费、补助、旅费、杂费等，需要单独填写差旅费报销单。</t>
  </si>
  <si>
    <t>报销范围说明</t>
  </si>
  <si>
    <t>附件张数：</t>
  </si>
  <si>
    <t>请将各类发票按上述科目分类、再呈鱼鳞状粘贴。</t>
  </si>
  <si>
    <t>填报前请从计财处网站下载专区中下载最新模板。</t>
  </si>
  <si>
    <t>报销常见问题解答请查看计财处办事程序栏目。</t>
  </si>
  <si>
    <t>日期：</t>
  </si>
  <si>
    <t>52101021302</t>
  </si>
  <si>
    <t>合计金额大写:</t>
  </si>
  <si>
    <t>合计金额小写：</t>
  </si>
  <si>
    <t>收款账户姓名</t>
  </si>
  <si>
    <t>银行账号</t>
  </si>
  <si>
    <t>姓名</t>
  </si>
  <si>
    <t>金额</t>
  </si>
  <si>
    <t>52102040301</t>
  </si>
  <si>
    <t>网银制单             一级复核            主管复核</t>
  </si>
  <si>
    <t>1101</t>
  </si>
  <si>
    <t>合计</t>
  </si>
  <si>
    <t>120101</t>
  </si>
  <si>
    <t>01010101</t>
  </si>
  <si>
    <t>横向</t>
  </si>
  <si>
    <t>收款人姓名：</t>
  </si>
  <si>
    <t>注意事项：请使用A4纸张打印，并沿虚线将纸张裁开。请每次从计财处网站下载最新版表格填写。</t>
  </si>
  <si>
    <t>校领导：          经费负责人：          会签人：             经办人：</t>
  </si>
  <si>
    <t>根据鲁轻院字[2013]41号文件要求，经费支出需党政一把手会签。</t>
  </si>
  <si>
    <t>如果需要发放给多个人，请勾选“需发放给多人”选项框，并填写、打印银行账号明细附表。</t>
  </si>
  <si>
    <t>请启用excel宏功能，步骤为选择“工具”菜单下的“宏”下的“安全性”选项，并将其设置为“中”。</t>
  </si>
  <si>
    <t>齐鲁工业大学网上报销汇总表V2.0</t>
  </si>
  <si>
    <t>电子版发送到hsk@qlu.edu.cn,附件名称和邮件主题更名为“经办人姓名+报销金额”</t>
  </si>
  <si>
    <t>收款账号</t>
  </si>
  <si>
    <t/>
  </si>
  <si>
    <t>银行卡种类</t>
  </si>
  <si>
    <t>农行公务卡</t>
  </si>
  <si>
    <t>1234123412341234</t>
  </si>
  <si>
    <t>使用公务卡消费的，银行卡种类请选择农行公务卡。</t>
  </si>
  <si>
    <t>发放金额</t>
  </si>
</sst>
</file>

<file path=xl/styles.xml><?xml version="1.0" encoding="utf-8"?>
<styleSheet xmlns="http://schemas.openxmlformats.org/spreadsheetml/2006/main">
  <numFmts count="3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[$-804]yyyy&quot;年&quot;m&quot;月&quot;d&quot;日&quot;dddd"/>
    <numFmt numFmtId="187" formatCode="yyyymmdd"/>
    <numFmt numFmtId="188" formatCode="0.00_ ;[Red]\-0.00\ "/>
    <numFmt numFmtId="189" formatCode="[DBNum1][$-804]General"/>
    <numFmt numFmtId="190" formatCode="yyyy\-mm\-dd"/>
    <numFmt numFmtId="191" formatCode="yyyy&quot;年&quot;m&quot;月&quot;d&quot;日&quot;;@"/>
    <numFmt numFmtId="192" formatCode="yyyy/m/d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_ 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</border>
    <border>
      <left style="thin">
        <color indexed="38"/>
      </left>
      <right>
        <color indexed="63"/>
      </right>
      <top style="thin">
        <color indexed="38"/>
      </top>
      <bottom style="thin">
        <color indexed="38"/>
      </bottom>
    </border>
    <border>
      <left>
        <color indexed="63"/>
      </left>
      <right>
        <color indexed="63"/>
      </right>
      <top style="thin">
        <color indexed="38"/>
      </top>
      <bottom style="thin">
        <color indexed="38"/>
      </bottom>
    </border>
    <border>
      <left>
        <color indexed="63"/>
      </left>
      <right style="thin">
        <color indexed="38"/>
      </right>
      <top style="thin">
        <color indexed="38"/>
      </top>
      <bottom style="thin">
        <color indexed="38"/>
      </bottom>
    </border>
    <border>
      <left style="thin">
        <color indexed="38"/>
      </left>
      <right>
        <color indexed="63"/>
      </right>
      <top style="thin">
        <color indexed="38"/>
      </top>
      <bottom>
        <color indexed="63"/>
      </bottom>
    </border>
    <border>
      <left>
        <color indexed="63"/>
      </left>
      <right style="thin">
        <color indexed="38"/>
      </right>
      <top style="thin">
        <color indexed="3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>
      <alignment/>
    </xf>
    <xf numFmtId="49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Alignment="1" applyProtection="1">
      <alignment shrinkToFit="1"/>
      <protection/>
    </xf>
    <xf numFmtId="0" fontId="0" fillId="0" borderId="0" xfId="0" applyAlignment="1" applyProtection="1">
      <alignment shrinkToFit="1"/>
      <protection/>
    </xf>
    <xf numFmtId="0" fontId="4" fillId="0" borderId="2" xfId="0" applyFont="1" applyBorder="1" applyAlignment="1" applyProtection="1">
      <alignment shrinkToFit="1"/>
      <protection/>
    </xf>
    <xf numFmtId="0" fontId="4" fillId="0" borderId="2" xfId="0" applyFont="1" applyBorder="1" applyAlignment="1" applyProtection="1">
      <alignment horizontal="center" shrinkToFit="1"/>
      <protection/>
    </xf>
    <xf numFmtId="0" fontId="1" fillId="0" borderId="0" xfId="16" applyAlignment="1">
      <alignment/>
    </xf>
    <xf numFmtId="0" fontId="4" fillId="0" borderId="1" xfId="0" applyFont="1" applyBorder="1" applyAlignment="1" applyProtection="1">
      <alignment horizontal="center"/>
      <protection locked="0"/>
    </xf>
    <xf numFmtId="192" fontId="4" fillId="0" borderId="1" xfId="0" applyNumberFormat="1" applyFont="1" applyBorder="1" applyAlignment="1" applyProtection="1">
      <alignment/>
      <protection locked="0"/>
    </xf>
    <xf numFmtId="192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49" fontId="4" fillId="0" borderId="0" xfId="0" applyNumberFormat="1" applyFont="1" applyBorder="1" applyAlignment="1" applyProtection="1">
      <alignment shrinkToFit="1"/>
      <protection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10" fontId="4" fillId="0" borderId="4" xfId="0" applyNumberFormat="1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 shrinkToFit="1"/>
      <protection locked="0"/>
    </xf>
    <xf numFmtId="49" fontId="4" fillId="0" borderId="7" xfId="0" applyNumberFormat="1" applyFont="1" applyBorder="1" applyAlignment="1" applyProtection="1">
      <alignment shrinkToFit="1"/>
      <protection locked="0"/>
    </xf>
    <xf numFmtId="197" fontId="4" fillId="0" borderId="7" xfId="0" applyNumberFormat="1" applyFont="1" applyBorder="1" applyAlignment="1" applyProtection="1">
      <alignment shrinkToFit="1"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 shrinkToFit="1"/>
      <protection/>
    </xf>
    <xf numFmtId="0" fontId="4" fillId="0" borderId="10" xfId="0" applyFont="1" applyBorder="1" applyAlignment="1" applyProtection="1">
      <alignment shrinkToFit="1"/>
      <protection/>
    </xf>
    <xf numFmtId="197" fontId="4" fillId="0" borderId="10" xfId="0" applyNumberFormat="1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left" vertical="center" shrinkToFit="1"/>
      <protection/>
    </xf>
    <xf numFmtId="192" fontId="4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7" fillId="0" borderId="1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49" fontId="4" fillId="0" borderId="16" xfId="0" applyNumberFormat="1" applyFont="1" applyBorder="1" applyAlignment="1" applyProtection="1">
      <alignment vertical="center" shrinkToFit="1"/>
      <protection locked="0"/>
    </xf>
    <xf numFmtId="197" fontId="4" fillId="0" borderId="16" xfId="0" applyNumberFormat="1" applyFont="1" applyBorder="1" applyAlignment="1" applyProtection="1">
      <alignment vertical="center" shrinkToFit="1"/>
      <protection locked="0"/>
    </xf>
    <xf numFmtId="0" fontId="4" fillId="0" borderId="16" xfId="0" applyNumberFormat="1" applyFon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/>
      <protection/>
    </xf>
    <xf numFmtId="197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left" vertical="center" shrinkToFit="1"/>
      <protection/>
    </xf>
    <xf numFmtId="49" fontId="3" fillId="0" borderId="18" xfId="0" applyNumberFormat="1" applyFont="1" applyBorder="1" applyAlignment="1" applyProtection="1">
      <alignment horizontal="left" vertical="center" shrinkToFit="1"/>
      <protection/>
    </xf>
    <xf numFmtId="49" fontId="3" fillId="0" borderId="19" xfId="0" applyNumberFormat="1" applyFont="1" applyBorder="1" applyAlignment="1" applyProtection="1">
      <alignment horizontal="left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0" xfId="0" applyNumberFormat="1" applyFont="1" applyBorder="1" applyAlignment="1" applyProtection="1">
      <alignment horizontal="left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vertical="center" shrinkToFit="1"/>
      <protection locked="0"/>
    </xf>
    <xf numFmtId="49" fontId="4" fillId="0" borderId="18" xfId="0" applyNumberFormat="1" applyFont="1" applyBorder="1" applyAlignment="1" applyProtection="1">
      <alignment vertical="center" shrinkToFit="1"/>
      <protection locked="0"/>
    </xf>
    <xf numFmtId="49" fontId="4" fillId="0" borderId="19" xfId="0" applyNumberFormat="1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horizontal="left"/>
      <protection/>
    </xf>
    <xf numFmtId="0" fontId="4" fillId="0" borderId="17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21</xdr:row>
      <xdr:rowOff>28575</xdr:rowOff>
    </xdr:from>
    <xdr:to>
      <xdr:col>3</xdr:col>
      <xdr:colOff>1057275</xdr:colOff>
      <xdr:row>21</xdr:row>
      <xdr:rowOff>219075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695700"/>
          <a:ext cx="12668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wbs.spu.edu.cn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N32"/>
  <sheetViews>
    <sheetView tabSelected="1" workbookViewId="0" topLeftCell="A1">
      <selection activeCell="I21" sqref="I21"/>
    </sheetView>
  </sheetViews>
  <sheetFormatPr defaultColWidth="9.00390625" defaultRowHeight="14.25"/>
  <cols>
    <col min="1" max="2" width="9.00390625" style="7" customWidth="1"/>
    <col min="3" max="3" width="5.125" style="7" customWidth="1"/>
    <col min="4" max="4" width="15.125" style="7" bestFit="1" customWidth="1"/>
    <col min="5" max="5" width="15.50390625" style="7" customWidth="1"/>
    <col min="6" max="6" width="13.625" style="7" customWidth="1"/>
    <col min="7" max="7" width="11.875" style="7" customWidth="1"/>
    <col min="8" max="8" width="11.50390625" style="7" customWidth="1"/>
    <col min="9" max="10" width="11.125" style="7" customWidth="1"/>
    <col min="11" max="11" width="6.25390625" style="7" customWidth="1"/>
    <col min="12" max="12" width="9.00390625" style="7" hidden="1" customWidth="1"/>
    <col min="13" max="13" width="7.50390625" style="10" customWidth="1"/>
    <col min="14" max="14" width="57.375" style="10" customWidth="1"/>
    <col min="15" max="16384" width="9.00390625" style="7" customWidth="1"/>
  </cols>
  <sheetData>
    <row r="1" ht="12" customHeight="1"/>
    <row r="2" spans="1:11" ht="14.25">
      <c r="A2" s="51"/>
      <c r="C2" s="59" t="s">
        <v>237</v>
      </c>
      <c r="D2" s="59"/>
      <c r="E2" s="59"/>
      <c r="F2" s="59"/>
      <c r="G2" s="59"/>
      <c r="H2" s="59"/>
      <c r="I2" s="59"/>
      <c r="J2" s="59"/>
      <c r="K2" s="60"/>
    </row>
    <row r="3" spans="1:14" s="1" customFormat="1" ht="21.75" customHeight="1">
      <c r="A3" s="18"/>
      <c r="D3" s="17" t="s">
        <v>231</v>
      </c>
      <c r="E3" s="8" t="s">
        <v>176</v>
      </c>
      <c r="F3" s="17" t="s">
        <v>212</v>
      </c>
      <c r="G3" s="14">
        <v>5</v>
      </c>
      <c r="H3" s="17" t="s">
        <v>216</v>
      </c>
      <c r="I3" s="15">
        <v>41030</v>
      </c>
      <c r="J3" s="16"/>
      <c r="K3" s="44"/>
      <c r="M3" s="9"/>
      <c r="N3" s="9"/>
    </row>
    <row r="4" spans="1:14" s="1" customFormat="1" ht="11.25" customHeight="1">
      <c r="A4" s="18"/>
      <c r="E4" s="4"/>
      <c r="F4" s="2"/>
      <c r="I4" s="3"/>
      <c r="J4" s="3"/>
      <c r="K4" s="45"/>
      <c r="M4" s="9"/>
      <c r="N4" s="9"/>
    </row>
    <row r="5" spans="1:14" s="1" customFormat="1" ht="13.5">
      <c r="A5" s="18"/>
      <c r="C5" s="26" t="s">
        <v>0</v>
      </c>
      <c r="D5" s="27" t="s">
        <v>174</v>
      </c>
      <c r="E5" s="28" t="s">
        <v>175</v>
      </c>
      <c r="F5" s="29" t="s">
        <v>171</v>
      </c>
      <c r="G5" s="27" t="s">
        <v>1</v>
      </c>
      <c r="H5" s="27" t="s">
        <v>2</v>
      </c>
      <c r="I5" s="30" t="s">
        <v>57</v>
      </c>
      <c r="J5" s="18"/>
      <c r="K5" s="45"/>
      <c r="M5" s="12" t="s">
        <v>174</v>
      </c>
      <c r="N5" s="12" t="s">
        <v>211</v>
      </c>
    </row>
    <row r="6" spans="1:14" s="1" customFormat="1" ht="13.5">
      <c r="A6" s="18"/>
      <c r="C6" s="31">
        <v>1</v>
      </c>
      <c r="D6" s="32" t="s">
        <v>187</v>
      </c>
      <c r="E6" s="33" t="s">
        <v>58</v>
      </c>
      <c r="F6" s="33" t="s">
        <v>226</v>
      </c>
      <c r="G6" s="32" t="s">
        <v>172</v>
      </c>
      <c r="H6" s="34">
        <v>65.5</v>
      </c>
      <c r="I6" s="35"/>
      <c r="J6" s="41"/>
      <c r="K6" s="45"/>
      <c r="M6" s="11" t="s">
        <v>184</v>
      </c>
      <c r="N6" s="11" t="s">
        <v>203</v>
      </c>
    </row>
    <row r="7" spans="1:14" s="1" customFormat="1" ht="13.5">
      <c r="A7" s="18"/>
      <c r="C7" s="31">
        <v>2</v>
      </c>
      <c r="D7" s="32" t="s">
        <v>3</v>
      </c>
      <c r="E7" s="33" t="s">
        <v>96</v>
      </c>
      <c r="F7" s="33" t="s">
        <v>228</v>
      </c>
      <c r="G7" s="32" t="s">
        <v>172</v>
      </c>
      <c r="H7" s="34">
        <v>40.02</v>
      </c>
      <c r="I7" s="35"/>
      <c r="J7" s="41"/>
      <c r="K7" s="45"/>
      <c r="M7" s="11" t="s">
        <v>187</v>
      </c>
      <c r="N7" s="11" t="s">
        <v>188</v>
      </c>
    </row>
    <row r="8" spans="1:14" s="1" customFormat="1" ht="13.5">
      <c r="A8" s="18"/>
      <c r="C8" s="31">
        <v>3</v>
      </c>
      <c r="D8" s="32" t="s">
        <v>31</v>
      </c>
      <c r="E8" s="33" t="s">
        <v>58</v>
      </c>
      <c r="F8" s="33" t="s">
        <v>229</v>
      </c>
      <c r="G8" s="32" t="s">
        <v>230</v>
      </c>
      <c r="H8" s="34">
        <v>40</v>
      </c>
      <c r="I8" s="35"/>
      <c r="J8" s="41"/>
      <c r="K8" s="45"/>
      <c r="M8" s="11" t="s">
        <v>185</v>
      </c>
      <c r="N8" s="11" t="s">
        <v>186</v>
      </c>
    </row>
    <row r="9" spans="1:14" s="1" customFormat="1" ht="13.5">
      <c r="A9" s="18"/>
      <c r="C9" s="31">
        <v>4</v>
      </c>
      <c r="D9" s="32"/>
      <c r="E9" s="33"/>
      <c r="F9" s="33"/>
      <c r="G9" s="32"/>
      <c r="H9" s="34"/>
      <c r="I9" s="35"/>
      <c r="J9" s="41"/>
      <c r="K9" s="45"/>
      <c r="M9" s="11" t="s">
        <v>189</v>
      </c>
      <c r="N9" s="11" t="s">
        <v>190</v>
      </c>
    </row>
    <row r="10" spans="1:14" s="1" customFormat="1" ht="13.5">
      <c r="A10" s="18"/>
      <c r="C10" s="31">
        <v>5</v>
      </c>
      <c r="D10" s="32"/>
      <c r="E10" s="33"/>
      <c r="F10" s="33"/>
      <c r="G10" s="32"/>
      <c r="H10" s="34"/>
      <c r="I10" s="35"/>
      <c r="J10" s="41"/>
      <c r="K10" s="45"/>
      <c r="M10" s="11" t="s">
        <v>191</v>
      </c>
      <c r="N10" s="11" t="s">
        <v>192</v>
      </c>
    </row>
    <row r="11" spans="1:14" s="1" customFormat="1" ht="13.5">
      <c r="A11" s="18"/>
      <c r="C11" s="31">
        <v>6</v>
      </c>
      <c r="D11" s="32"/>
      <c r="E11" s="33"/>
      <c r="F11" s="33"/>
      <c r="G11" s="32"/>
      <c r="H11" s="34"/>
      <c r="I11" s="35"/>
      <c r="J11" s="41"/>
      <c r="K11" s="45"/>
      <c r="M11" s="11" t="s">
        <v>202</v>
      </c>
      <c r="N11" s="11" t="s">
        <v>210</v>
      </c>
    </row>
    <row r="12" spans="1:14" s="1" customFormat="1" ht="13.5">
      <c r="A12" s="18"/>
      <c r="C12" s="31">
        <v>7</v>
      </c>
      <c r="D12" s="32"/>
      <c r="E12" s="33"/>
      <c r="F12" s="33"/>
      <c r="G12" s="32"/>
      <c r="H12" s="34"/>
      <c r="I12" s="35"/>
      <c r="J12" s="41"/>
      <c r="K12" s="45"/>
      <c r="M12" s="11" t="s">
        <v>193</v>
      </c>
      <c r="N12" s="11" t="s">
        <v>194</v>
      </c>
    </row>
    <row r="13" spans="1:14" s="1" customFormat="1" ht="13.5">
      <c r="A13" s="18"/>
      <c r="C13" s="31">
        <v>8</v>
      </c>
      <c r="D13" s="32"/>
      <c r="E13" s="33"/>
      <c r="F13" s="33"/>
      <c r="G13" s="32"/>
      <c r="H13" s="34"/>
      <c r="I13" s="35"/>
      <c r="J13" s="41"/>
      <c r="K13" s="45"/>
      <c r="M13" s="11" t="s">
        <v>204</v>
      </c>
      <c r="N13" s="11" t="s">
        <v>195</v>
      </c>
    </row>
    <row r="14" spans="1:14" s="1" customFormat="1" ht="13.5">
      <c r="A14" s="18"/>
      <c r="C14" s="31">
        <v>9</v>
      </c>
      <c r="D14" s="32"/>
      <c r="E14" s="33"/>
      <c r="F14" s="33"/>
      <c r="G14" s="32"/>
      <c r="H14" s="34"/>
      <c r="I14" s="35"/>
      <c r="J14" s="41"/>
      <c r="K14" s="45"/>
      <c r="M14" s="11" t="s">
        <v>205</v>
      </c>
      <c r="N14" s="11" t="s">
        <v>196</v>
      </c>
    </row>
    <row r="15" spans="1:14" s="1" customFormat="1" ht="13.5">
      <c r="A15" s="18"/>
      <c r="C15" s="31">
        <v>10</v>
      </c>
      <c r="D15" s="32"/>
      <c r="E15" s="33"/>
      <c r="F15" s="33"/>
      <c r="G15" s="32"/>
      <c r="H15" s="34"/>
      <c r="I15" s="35"/>
      <c r="J15" s="41"/>
      <c r="K15" s="45"/>
      <c r="M15" s="11" t="s">
        <v>206</v>
      </c>
      <c r="N15" s="11" t="s">
        <v>197</v>
      </c>
    </row>
    <row r="16" spans="1:14" s="1" customFormat="1" ht="13.5">
      <c r="A16" s="18"/>
      <c r="C16" s="31">
        <v>11</v>
      </c>
      <c r="D16" s="32"/>
      <c r="E16" s="33"/>
      <c r="F16" s="33"/>
      <c r="G16" s="32"/>
      <c r="H16" s="34"/>
      <c r="I16" s="35"/>
      <c r="J16" s="41"/>
      <c r="K16" s="45"/>
      <c r="M16" s="11" t="s">
        <v>198</v>
      </c>
      <c r="N16" s="11" t="s">
        <v>199</v>
      </c>
    </row>
    <row r="17" spans="1:14" s="1" customFormat="1" ht="13.5">
      <c r="A17" s="18"/>
      <c r="C17" s="31">
        <v>12</v>
      </c>
      <c r="D17" s="32"/>
      <c r="E17" s="33"/>
      <c r="F17" s="33"/>
      <c r="G17" s="32"/>
      <c r="H17" s="34"/>
      <c r="I17" s="35"/>
      <c r="J17" s="41"/>
      <c r="K17" s="45"/>
      <c r="M17" s="11" t="s">
        <v>200</v>
      </c>
      <c r="N17" s="11" t="s">
        <v>201</v>
      </c>
    </row>
    <row r="18" spans="1:14" s="1" customFormat="1" ht="13.5">
      <c r="A18" s="18"/>
      <c r="C18" s="36"/>
      <c r="D18" s="37" t="s">
        <v>218</v>
      </c>
      <c r="E18" s="65" t="str">
        <f ca="1">IF(NOW()&lt;"2013-7-15",IF(TRIM(H18)="","",IF(H18=0,"",""&amp;SUBSTITUTE(SUBSTITUTE(TEXT(TRUNC(FIXED(H18)),"[dbnum2]G/通用格式圆;负[dbnum2]G/通用格式圆;"&amp;IF(H18&gt;-0.5%,,"负"))&amp;TEXT(RIGHT(FIXED(H18),2),"[dbnum2]0角0分;;"&amp;IF(ABS(H18)&gt;1%,"整",)),"零角",IF(ABS(H18)&lt;1,,"零")),"零分","整"))),"请从计财处网站重新下载")</f>
        <v>壹佰肆拾伍圆伍角贰分</v>
      </c>
      <c r="F18" s="65"/>
      <c r="G18" s="38" t="s">
        <v>219</v>
      </c>
      <c r="H18" s="39">
        <f>SUM(H6:H17)</f>
        <v>145.52</v>
      </c>
      <c r="I18" s="40"/>
      <c r="J18" s="18"/>
      <c r="K18" s="45"/>
      <c r="M18" s="9"/>
      <c r="N18" s="9"/>
    </row>
    <row r="19" spans="1:14" s="1" customFormat="1" ht="7.5" customHeight="1">
      <c r="A19" s="18"/>
      <c r="C19" s="18"/>
      <c r="D19" s="19"/>
      <c r="E19" s="20" t="s">
        <v>240</v>
      </c>
      <c r="F19" s="20"/>
      <c r="G19" s="19"/>
      <c r="H19" s="18"/>
      <c r="I19" s="18"/>
      <c r="J19" s="18"/>
      <c r="K19" s="45"/>
      <c r="M19" s="9"/>
      <c r="N19" s="9"/>
    </row>
    <row r="20" spans="1:14" s="1" customFormat="1" ht="15.75" customHeight="1">
      <c r="A20" s="18"/>
      <c r="C20" s="66" t="s">
        <v>220</v>
      </c>
      <c r="D20" s="67"/>
      <c r="E20" s="68" t="s">
        <v>239</v>
      </c>
      <c r="F20" s="68"/>
      <c r="G20" s="68"/>
      <c r="H20" s="54" t="s">
        <v>245</v>
      </c>
      <c r="I20" s="54" t="s">
        <v>241</v>
      </c>
      <c r="J20" s="42"/>
      <c r="K20" s="45"/>
      <c r="M20" s="9"/>
      <c r="N20" s="9" t="s">
        <v>213</v>
      </c>
    </row>
    <row r="21" spans="1:14" s="1" customFormat="1" ht="17.25" customHeight="1">
      <c r="A21" s="18"/>
      <c r="C21" s="76" t="s">
        <v>176</v>
      </c>
      <c r="D21" s="77"/>
      <c r="E21" s="69" t="s">
        <v>243</v>
      </c>
      <c r="F21" s="70"/>
      <c r="G21" s="71"/>
      <c r="H21" s="55">
        <f>H18</f>
        <v>145.52</v>
      </c>
      <c r="I21" s="56" t="s">
        <v>242</v>
      </c>
      <c r="J21" s="42"/>
      <c r="K21" s="45"/>
      <c r="M21" s="9"/>
      <c r="N21" s="9"/>
    </row>
    <row r="22" spans="1:14" ht="19.5" customHeight="1">
      <c r="A22" s="51"/>
      <c r="C22" s="64"/>
      <c r="D22" s="64"/>
      <c r="E22" s="61" t="s">
        <v>225</v>
      </c>
      <c r="F22" s="62"/>
      <c r="G22" s="62"/>
      <c r="H22" s="62"/>
      <c r="I22" s="63"/>
      <c r="J22" s="43"/>
      <c r="K22" s="46"/>
      <c r="M22" s="9"/>
      <c r="N22" s="9" t="s">
        <v>214</v>
      </c>
    </row>
    <row r="23" spans="1:14" ht="9.75" customHeight="1">
      <c r="A23" s="51"/>
      <c r="K23" s="46"/>
      <c r="N23" s="9"/>
    </row>
    <row r="24" spans="1:14" ht="14.25" customHeight="1">
      <c r="A24" s="51"/>
      <c r="C24" s="75" t="s">
        <v>233</v>
      </c>
      <c r="D24" s="75"/>
      <c r="E24" s="75"/>
      <c r="F24" s="75"/>
      <c r="G24" s="75"/>
      <c r="H24" s="75"/>
      <c r="I24" s="75"/>
      <c r="J24" s="25"/>
      <c r="K24" s="46"/>
      <c r="N24" s="9" t="s">
        <v>215</v>
      </c>
    </row>
    <row r="25" spans="1:14" ht="9.75" customHeight="1">
      <c r="A25" s="48"/>
      <c r="B25" s="48"/>
      <c r="K25" s="47"/>
      <c r="N25" s="1" t="s">
        <v>207</v>
      </c>
    </row>
    <row r="26" spans="3:14" ht="36.75" customHeight="1">
      <c r="C26" s="52" t="s">
        <v>232</v>
      </c>
      <c r="D26" s="50"/>
      <c r="E26" s="50"/>
      <c r="F26" s="50"/>
      <c r="G26" s="49"/>
      <c r="H26" s="49"/>
      <c r="I26" s="49"/>
      <c r="J26" s="49"/>
      <c r="K26" s="49"/>
      <c r="N26" s="13" t="s">
        <v>209</v>
      </c>
    </row>
    <row r="27" spans="3:14" ht="14.25" customHeight="1">
      <c r="C27" s="74" t="s">
        <v>236</v>
      </c>
      <c r="D27" s="74"/>
      <c r="E27" s="74"/>
      <c r="F27" s="74"/>
      <c r="G27" s="74"/>
      <c r="H27" s="74"/>
      <c r="I27" s="74"/>
      <c r="J27" s="74"/>
      <c r="K27" s="74"/>
      <c r="N27" s="13"/>
    </row>
    <row r="28" spans="3:14" ht="14.25">
      <c r="C28" s="74" t="s">
        <v>235</v>
      </c>
      <c r="D28" s="74"/>
      <c r="E28" s="74"/>
      <c r="F28" s="74"/>
      <c r="G28" s="74"/>
      <c r="H28" s="74"/>
      <c r="I28" s="74"/>
      <c r="J28" s="74"/>
      <c r="K28" s="74"/>
      <c r="N28" s="9" t="s">
        <v>208</v>
      </c>
    </row>
    <row r="29" ht="14.25">
      <c r="C29" s="53" t="s">
        <v>234</v>
      </c>
    </row>
    <row r="30" spans="3:11" ht="14.25">
      <c r="C30" s="73" t="s">
        <v>238</v>
      </c>
      <c r="D30" s="73"/>
      <c r="E30" s="73"/>
      <c r="F30" s="73"/>
      <c r="G30" s="73"/>
      <c r="H30" s="73"/>
      <c r="I30" s="73"/>
      <c r="J30" s="73"/>
      <c r="K30" s="73"/>
    </row>
    <row r="31" spans="3:11" ht="14.25">
      <c r="C31" s="72" t="s">
        <v>244</v>
      </c>
      <c r="D31" s="72"/>
      <c r="E31" s="72"/>
      <c r="F31" s="72"/>
      <c r="G31" s="72"/>
      <c r="H31" s="72"/>
      <c r="I31" s="72"/>
      <c r="J31" s="72"/>
      <c r="K31" s="72"/>
    </row>
    <row r="32" spans="4:6" ht="14.25">
      <c r="D32" s="7" t="str">
        <f>C21</f>
        <v>张三</v>
      </c>
      <c r="E32" s="57" t="str">
        <f>E21</f>
        <v>1234123412341234</v>
      </c>
      <c r="F32" s="58">
        <f>H21</f>
        <v>145.52</v>
      </c>
    </row>
  </sheetData>
  <sheetProtection password="EAF7" sheet="1" objects="1" scenarios="1"/>
  <mergeCells count="13">
    <mergeCell ref="C31:K31"/>
    <mergeCell ref="C30:K30"/>
    <mergeCell ref="C28:K28"/>
    <mergeCell ref="C24:I24"/>
    <mergeCell ref="C27:K27"/>
    <mergeCell ref="C2:K2"/>
    <mergeCell ref="E22:I22"/>
    <mergeCell ref="C22:D22"/>
    <mergeCell ref="E18:F18"/>
    <mergeCell ref="C20:D20"/>
    <mergeCell ref="E20:G20"/>
    <mergeCell ref="E21:G21"/>
    <mergeCell ref="C21:D21"/>
  </mergeCells>
  <dataValidations count="5">
    <dataValidation type="list" allowBlank="1" showInputMessage="1" showErrorMessage="1" sqref="D6:D17">
      <formula1>类别</formula1>
    </dataValidation>
    <dataValidation type="list" allowBlank="1" showInputMessage="1" showErrorMessage="1" sqref="G6:G17">
      <formula1>"横向,纵向,事业"</formula1>
    </dataValidation>
    <dataValidation type="list" allowBlank="1" showInputMessage="1" showErrorMessage="1" sqref="E6:E17">
      <formula1>部门名称</formula1>
    </dataValidation>
    <dataValidation type="decimal" operator="greaterThan" allowBlank="1" showInputMessage="1" showErrorMessage="1" sqref="H6:H19">
      <formula1>0</formula1>
    </dataValidation>
    <dataValidation type="list" allowBlank="1" showInputMessage="1" showErrorMessage="1" sqref="I21">
      <formula1>"建行卡,农行公务卡"</formula1>
    </dataValidation>
  </dataValidations>
  <hyperlinks>
    <hyperlink ref="N26" r:id="rId1" display="计财处网址    http://cwbs.spu.edu.cn "/>
  </hyperlinks>
  <printOptions/>
  <pageMargins left="0" right="0.31496062992125984" top="0" bottom="0.3937007874015748" header="0.15748031496062992" footer="0.1968503937007874"/>
  <pageSetup horizontalDpi="180" verticalDpi="18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31"/>
  <sheetViews>
    <sheetView workbookViewId="0" topLeftCell="A1">
      <selection activeCell="M6" sqref="M6"/>
    </sheetView>
  </sheetViews>
  <sheetFormatPr defaultColWidth="9.00390625" defaultRowHeight="14.25"/>
  <cols>
    <col min="1" max="1" width="13.125" style="5" customWidth="1"/>
    <col min="2" max="2" width="29.00390625" style="5" customWidth="1"/>
    <col min="3" max="3" width="11.75390625" style="0" customWidth="1"/>
  </cols>
  <sheetData>
    <row r="1" spans="1:3" ht="14.25">
      <c r="A1" s="21" t="s">
        <v>222</v>
      </c>
      <c r="B1" s="21" t="s">
        <v>221</v>
      </c>
      <c r="C1" s="22" t="s">
        <v>223</v>
      </c>
    </row>
    <row r="2" spans="1:3" ht="14.25">
      <c r="A2" s="23"/>
      <c r="B2" s="23"/>
      <c r="C2" s="24"/>
    </row>
    <row r="3" spans="1:3" ht="14.25">
      <c r="A3" s="23"/>
      <c r="B3" s="23"/>
      <c r="C3" s="24"/>
    </row>
    <row r="4" spans="1:3" ht="14.25">
      <c r="A4" s="23"/>
      <c r="B4" s="23"/>
      <c r="C4" s="24"/>
    </row>
    <row r="5" spans="1:3" ht="14.25">
      <c r="A5" s="23"/>
      <c r="B5" s="23"/>
      <c r="C5" s="24"/>
    </row>
    <row r="6" spans="1:3" ht="14.25">
      <c r="A6" s="23"/>
      <c r="B6" s="23"/>
      <c r="C6" s="24"/>
    </row>
    <row r="7" spans="1:3" ht="14.25">
      <c r="A7" s="23"/>
      <c r="B7" s="23"/>
      <c r="C7" s="24"/>
    </row>
    <row r="8" spans="1:3" ht="14.25">
      <c r="A8" s="23"/>
      <c r="B8" s="23"/>
      <c r="C8" s="24"/>
    </row>
    <row r="9" spans="1:3" ht="14.25">
      <c r="A9" s="23"/>
      <c r="B9" s="23"/>
      <c r="C9" s="24"/>
    </row>
    <row r="10" spans="1:3" ht="14.25">
      <c r="A10" s="23"/>
      <c r="B10" s="23"/>
      <c r="C10" s="24"/>
    </row>
    <row r="11" spans="1:3" ht="14.25">
      <c r="A11" s="23"/>
      <c r="B11" s="23"/>
      <c r="C11" s="24"/>
    </row>
    <row r="12" spans="1:3" ht="14.25">
      <c r="A12" s="23"/>
      <c r="B12" s="23"/>
      <c r="C12" s="24"/>
    </row>
    <row r="13" spans="1:3" ht="14.25">
      <c r="A13" s="23"/>
      <c r="B13" s="23"/>
      <c r="C13" s="24"/>
    </row>
    <row r="14" spans="1:3" ht="14.25">
      <c r="A14" s="23"/>
      <c r="B14" s="23"/>
      <c r="C14" s="24"/>
    </row>
    <row r="15" spans="1:3" ht="14.25">
      <c r="A15" s="23"/>
      <c r="B15" s="23"/>
      <c r="C15" s="24"/>
    </row>
    <row r="16" spans="1:3" ht="14.25">
      <c r="A16" s="23"/>
      <c r="B16" s="23"/>
      <c r="C16" s="24"/>
    </row>
    <row r="17" spans="1:3" ht="14.25">
      <c r="A17" s="23"/>
      <c r="B17" s="23"/>
      <c r="C17" s="24"/>
    </row>
    <row r="18" spans="1:3" ht="14.25">
      <c r="A18" s="23"/>
      <c r="B18" s="23"/>
      <c r="C18" s="24"/>
    </row>
    <row r="19" spans="1:3" ht="14.25">
      <c r="A19" s="23"/>
      <c r="B19" s="23"/>
      <c r="C19" s="24"/>
    </row>
    <row r="20" spans="1:3" ht="14.25">
      <c r="A20" s="23"/>
      <c r="B20" s="23"/>
      <c r="C20" s="24"/>
    </row>
    <row r="21" spans="1:3" ht="14.25">
      <c r="A21" s="23"/>
      <c r="B21" s="23"/>
      <c r="C21" s="24"/>
    </row>
    <row r="22" spans="1:3" ht="14.25">
      <c r="A22" s="23"/>
      <c r="B22" s="23"/>
      <c r="C22" s="24"/>
    </row>
    <row r="23" spans="1:3" ht="14.25">
      <c r="A23" s="23"/>
      <c r="B23" s="23"/>
      <c r="C23" s="24"/>
    </row>
    <row r="24" spans="1:3" ht="14.25">
      <c r="A24" s="23"/>
      <c r="B24" s="23"/>
      <c r="C24" s="24"/>
    </row>
    <row r="25" spans="1:3" ht="14.25">
      <c r="A25" s="23"/>
      <c r="B25" s="23"/>
      <c r="C25" s="24"/>
    </row>
    <row r="26" spans="1:3" ht="14.25">
      <c r="A26" s="23"/>
      <c r="B26" s="23"/>
      <c r="C26" s="24"/>
    </row>
    <row r="27" spans="1:3" ht="14.25">
      <c r="A27" s="23"/>
      <c r="B27" s="23"/>
      <c r="C27" s="24"/>
    </row>
    <row r="28" spans="1:3" ht="14.25">
      <c r="A28" s="23"/>
      <c r="B28" s="23"/>
      <c r="C28" s="24"/>
    </row>
    <row r="29" spans="1:3" ht="14.25">
      <c r="A29" s="23"/>
      <c r="B29" s="23"/>
      <c r="C29" s="24"/>
    </row>
    <row r="30" spans="1:3" ht="14.25">
      <c r="A30" s="23"/>
      <c r="B30" s="23"/>
      <c r="C30" s="24"/>
    </row>
    <row r="31" spans="2:3" ht="14.25">
      <c r="B31" s="5" t="s">
        <v>227</v>
      </c>
      <c r="C31">
        <f>SUM(C2:C30)</f>
        <v>0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N58"/>
  <sheetViews>
    <sheetView workbookViewId="0" topLeftCell="A1">
      <selection activeCell="B5" sqref="B5"/>
    </sheetView>
  </sheetViews>
  <sheetFormatPr defaultColWidth="9.00390625" defaultRowHeight="21.75" customHeight="1"/>
  <cols>
    <col min="1" max="1" width="20.50390625" style="2" bestFit="1" customWidth="1"/>
    <col min="2" max="2" width="16.125" style="1" bestFit="1" customWidth="1"/>
    <col min="3" max="3" width="11.75390625" style="6" customWidth="1"/>
    <col min="4" max="4" width="10.875" style="1" customWidth="1"/>
    <col min="5" max="5" width="20.50390625" style="1" bestFit="1" customWidth="1"/>
    <col min="6" max="6" width="7.50390625" style="1" bestFit="1" customWidth="1"/>
    <col min="7" max="7" width="9.00390625" style="1" customWidth="1"/>
    <col min="8" max="8" width="5.50390625" style="1" bestFit="1" customWidth="1"/>
    <col min="9" max="9" width="13.375" style="1" customWidth="1"/>
    <col min="10" max="10" width="9.50390625" style="1" bestFit="1" customWidth="1"/>
    <col min="11" max="12" width="9.50390625" style="1" customWidth="1"/>
    <col min="13" max="13" width="15.625" style="1" customWidth="1"/>
    <col min="14" max="14" width="16.50390625" style="1" customWidth="1"/>
    <col min="15" max="16" width="9.50390625" style="1" bestFit="1" customWidth="1"/>
    <col min="17" max="17" width="7.50390625" style="1" bestFit="1" customWidth="1"/>
    <col min="18" max="19" width="11.625" style="1" bestFit="1" customWidth="1"/>
    <col min="20" max="20" width="7.50390625" style="1" bestFit="1" customWidth="1"/>
    <col min="21" max="16384" width="9.00390625" style="1" customWidth="1"/>
  </cols>
  <sheetData>
    <row r="1" spans="1:14" ht="21.75" customHeight="1">
      <c r="A1" t="str">
        <f>"横向"&amp;B1</f>
        <v>横向办公费</v>
      </c>
      <c r="B1" s="5" t="s">
        <v>4</v>
      </c>
      <c r="C1" s="5" t="s">
        <v>5</v>
      </c>
      <c r="E1" s="5" t="s">
        <v>58</v>
      </c>
      <c r="F1" s="5" t="s">
        <v>59</v>
      </c>
      <c r="I1" s="5" t="s">
        <v>4</v>
      </c>
      <c r="J1" s="5"/>
      <c r="K1" s="5"/>
      <c r="L1" s="5"/>
      <c r="M1" s="5"/>
      <c r="N1" s="5"/>
    </row>
    <row r="2" spans="1:14" ht="21.75" customHeight="1">
      <c r="A2" t="str">
        <f aca="true" t="shared" si="0" ref="A2:A18">"横向"&amp;B2</f>
        <v>横向印刷费</v>
      </c>
      <c r="B2" s="5" t="s">
        <v>3</v>
      </c>
      <c r="C2" s="5" t="s">
        <v>6</v>
      </c>
      <c r="E2" s="5" t="s">
        <v>60</v>
      </c>
      <c r="F2" s="5" t="s">
        <v>61</v>
      </c>
      <c r="I2" s="5" t="s">
        <v>13</v>
      </c>
      <c r="J2" s="5"/>
      <c r="K2" s="5"/>
      <c r="L2" s="5"/>
      <c r="M2" s="5"/>
      <c r="N2" s="5"/>
    </row>
    <row r="3" spans="1:14" ht="21.75" customHeight="1">
      <c r="A3" t="str">
        <f t="shared" si="0"/>
        <v>横向咨询费</v>
      </c>
      <c r="B3" s="5" t="s">
        <v>7</v>
      </c>
      <c r="C3" s="5" t="s">
        <v>8</v>
      </c>
      <c r="E3" s="5" t="s">
        <v>62</v>
      </c>
      <c r="F3" s="5" t="s">
        <v>63</v>
      </c>
      <c r="I3" s="5" t="s">
        <v>3</v>
      </c>
      <c r="J3" s="5"/>
      <c r="K3" s="5"/>
      <c r="L3" s="5"/>
      <c r="M3" s="5"/>
      <c r="N3" s="5"/>
    </row>
    <row r="4" spans="1:14" ht="21.75" customHeight="1">
      <c r="A4" t="str">
        <f t="shared" si="0"/>
        <v>横向手续费</v>
      </c>
      <c r="B4" s="5" t="s">
        <v>9</v>
      </c>
      <c r="C4" s="5" t="s">
        <v>10</v>
      </c>
      <c r="E4" s="5" t="s">
        <v>64</v>
      </c>
      <c r="F4" s="5" t="s">
        <v>65</v>
      </c>
      <c r="I4" s="5" t="s">
        <v>15</v>
      </c>
      <c r="J4" s="5"/>
      <c r="K4" s="5"/>
      <c r="L4" s="5"/>
      <c r="M4" s="5"/>
      <c r="N4" s="5"/>
    </row>
    <row r="5" spans="1:14" ht="21.75" customHeight="1">
      <c r="A5" t="str">
        <f t="shared" si="0"/>
        <v>横向项目管理费</v>
      </c>
      <c r="B5" s="5" t="s">
        <v>11</v>
      </c>
      <c r="C5" s="5" t="s">
        <v>12</v>
      </c>
      <c r="E5" s="5" t="s">
        <v>66</v>
      </c>
      <c r="F5" s="5" t="s">
        <v>67</v>
      </c>
      <c r="I5" s="5" t="s">
        <v>17</v>
      </c>
      <c r="J5" s="5"/>
      <c r="K5" s="5"/>
      <c r="L5" s="5"/>
      <c r="M5" s="5"/>
      <c r="N5" s="5"/>
    </row>
    <row r="6" spans="1:14" ht="21.75" customHeight="1">
      <c r="A6" t="str">
        <f t="shared" si="0"/>
        <v>横向邮电费</v>
      </c>
      <c r="B6" s="5" t="s">
        <v>13</v>
      </c>
      <c r="C6" s="5" t="s">
        <v>14</v>
      </c>
      <c r="E6" s="5" t="s">
        <v>68</v>
      </c>
      <c r="F6" s="5" t="s">
        <v>69</v>
      </c>
      <c r="I6" s="5" t="s">
        <v>31</v>
      </c>
      <c r="J6" s="5"/>
      <c r="K6" s="5"/>
      <c r="L6" s="5"/>
      <c r="M6" s="5"/>
      <c r="N6" s="5"/>
    </row>
    <row r="7" spans="1:14" ht="21.75" customHeight="1">
      <c r="A7" t="str">
        <f t="shared" si="0"/>
        <v>横向交通费</v>
      </c>
      <c r="B7" s="5" t="s">
        <v>15</v>
      </c>
      <c r="C7" s="5" t="s">
        <v>16</v>
      </c>
      <c r="E7" s="5" t="s">
        <v>70</v>
      </c>
      <c r="F7" s="5" t="s">
        <v>71</v>
      </c>
      <c r="I7" s="5" t="s">
        <v>29</v>
      </c>
      <c r="J7" s="5"/>
      <c r="K7" s="5"/>
      <c r="L7" s="5"/>
      <c r="M7" s="5"/>
      <c r="N7" s="5"/>
    </row>
    <row r="8" spans="1:14" ht="21.75" customHeight="1">
      <c r="A8" t="str">
        <f t="shared" si="0"/>
        <v>横向差旅费</v>
      </c>
      <c r="B8" s="5" t="s">
        <v>17</v>
      </c>
      <c r="C8" s="5" t="s">
        <v>18</v>
      </c>
      <c r="E8" s="5" t="s">
        <v>72</v>
      </c>
      <c r="F8" s="5" t="s">
        <v>73</v>
      </c>
      <c r="I8" s="5" t="s">
        <v>21</v>
      </c>
      <c r="J8" s="5"/>
      <c r="K8" s="5"/>
      <c r="L8" s="5"/>
      <c r="M8" s="5"/>
      <c r="N8" s="5"/>
    </row>
    <row r="9" spans="1:14" ht="21.75" customHeight="1">
      <c r="A9" t="str">
        <f t="shared" si="0"/>
        <v>横向出国费</v>
      </c>
      <c r="B9" s="5" t="s">
        <v>19</v>
      </c>
      <c r="C9" s="5" t="s">
        <v>20</v>
      </c>
      <c r="E9" s="5" t="s">
        <v>74</v>
      </c>
      <c r="F9" s="5" t="s">
        <v>75</v>
      </c>
      <c r="I9" s="5" t="s">
        <v>23</v>
      </c>
      <c r="J9" s="5"/>
      <c r="K9" s="5"/>
      <c r="L9" s="5"/>
      <c r="M9" s="5"/>
      <c r="N9" s="5"/>
    </row>
    <row r="10" spans="1:14" ht="21.75" customHeight="1">
      <c r="A10" t="str">
        <f t="shared" si="0"/>
        <v>横向维修(护)费</v>
      </c>
      <c r="B10" s="5" t="s">
        <v>21</v>
      </c>
      <c r="C10" s="5" t="s">
        <v>22</v>
      </c>
      <c r="E10" s="5" t="s">
        <v>76</v>
      </c>
      <c r="F10" s="5" t="s">
        <v>77</v>
      </c>
      <c r="I10" s="5" t="s">
        <v>33</v>
      </c>
      <c r="J10" s="5"/>
      <c r="K10" s="5"/>
      <c r="L10" s="5"/>
      <c r="M10" s="5"/>
      <c r="N10" s="5"/>
    </row>
    <row r="11" spans="1:14" ht="21.75" customHeight="1">
      <c r="A11" t="str">
        <f t="shared" si="0"/>
        <v>横向设备购置费</v>
      </c>
      <c r="B11" s="5" t="s">
        <v>23</v>
      </c>
      <c r="C11" s="5" t="s">
        <v>24</v>
      </c>
      <c r="E11" s="5" t="s">
        <v>78</v>
      </c>
      <c r="F11" s="5" t="s">
        <v>79</v>
      </c>
      <c r="I11" s="5" t="s">
        <v>7</v>
      </c>
      <c r="J11" s="5"/>
      <c r="K11" s="5"/>
      <c r="L11" s="5"/>
      <c r="M11" s="5"/>
      <c r="N11" s="5"/>
    </row>
    <row r="12" spans="1:14" ht="21.75" customHeight="1">
      <c r="A12" t="str">
        <f t="shared" si="0"/>
        <v>横向会议费</v>
      </c>
      <c r="B12" s="5" t="s">
        <v>25</v>
      </c>
      <c r="C12" s="5" t="s">
        <v>26</v>
      </c>
      <c r="E12" s="5" t="s">
        <v>80</v>
      </c>
      <c r="F12" s="5" t="s">
        <v>81</v>
      </c>
      <c r="I12" s="5" t="s">
        <v>9</v>
      </c>
      <c r="J12" s="5"/>
      <c r="K12" s="5"/>
      <c r="L12" s="5"/>
      <c r="M12" s="5"/>
      <c r="N12" s="5"/>
    </row>
    <row r="13" spans="1:14" ht="21.75" customHeight="1">
      <c r="A13" t="str">
        <f t="shared" si="0"/>
        <v>横向培训费</v>
      </c>
      <c r="B13" s="5" t="s">
        <v>27</v>
      </c>
      <c r="C13" s="5" t="s">
        <v>28</v>
      </c>
      <c r="E13" s="5" t="s">
        <v>82</v>
      </c>
      <c r="F13" s="5" t="s">
        <v>83</v>
      </c>
      <c r="I13" s="5" t="s">
        <v>11</v>
      </c>
      <c r="J13" s="5"/>
      <c r="K13" s="5"/>
      <c r="L13" s="5"/>
      <c r="M13" s="5"/>
      <c r="N13" s="5"/>
    </row>
    <row r="14" spans="1:14" ht="21.75" customHeight="1">
      <c r="A14" t="str">
        <f t="shared" si="0"/>
        <v>横向招待费</v>
      </c>
      <c r="B14" s="5" t="s">
        <v>29</v>
      </c>
      <c r="C14" s="5" t="s">
        <v>30</v>
      </c>
      <c r="E14" s="5" t="s">
        <v>84</v>
      </c>
      <c r="F14" s="5" t="s">
        <v>85</v>
      </c>
      <c r="I14" s="5" t="s">
        <v>19</v>
      </c>
      <c r="J14" s="5"/>
      <c r="K14" s="5"/>
      <c r="L14" s="5"/>
      <c r="M14" s="5"/>
      <c r="N14" s="5"/>
    </row>
    <row r="15" spans="1:14" ht="21.75" customHeight="1">
      <c r="A15" t="str">
        <f t="shared" si="0"/>
        <v>横向专用材料</v>
      </c>
      <c r="B15" s="5" t="s">
        <v>31</v>
      </c>
      <c r="C15" s="5" t="s">
        <v>32</v>
      </c>
      <c r="E15" s="5" t="s">
        <v>86</v>
      </c>
      <c r="F15" s="5" t="s">
        <v>87</v>
      </c>
      <c r="I15" s="5" t="s">
        <v>27</v>
      </c>
      <c r="J15" s="5"/>
      <c r="K15" s="5"/>
      <c r="L15" s="5"/>
      <c r="M15" s="5"/>
      <c r="N15" s="5"/>
    </row>
    <row r="16" spans="1:14" ht="21.75" customHeight="1">
      <c r="A16" t="str">
        <f t="shared" si="0"/>
        <v>横向劳务费</v>
      </c>
      <c r="B16" s="5" t="s">
        <v>33</v>
      </c>
      <c r="C16" s="5" t="s">
        <v>34</v>
      </c>
      <c r="E16" s="5" t="s">
        <v>88</v>
      </c>
      <c r="F16" s="5" t="s">
        <v>89</v>
      </c>
      <c r="I16" s="5" t="s">
        <v>35</v>
      </c>
      <c r="J16" s="5"/>
      <c r="K16" s="5"/>
      <c r="L16" s="5"/>
      <c r="M16" s="5"/>
      <c r="N16" s="5"/>
    </row>
    <row r="17" spans="1:14" ht="21.75" customHeight="1">
      <c r="A17" t="str">
        <f t="shared" si="0"/>
        <v>横向图书资料购置费</v>
      </c>
      <c r="B17" s="5" t="s">
        <v>35</v>
      </c>
      <c r="C17" s="5" t="s">
        <v>36</v>
      </c>
      <c r="E17" s="5" t="s">
        <v>90</v>
      </c>
      <c r="F17" s="5" t="s">
        <v>91</v>
      </c>
      <c r="I17" s="5" t="s">
        <v>37</v>
      </c>
      <c r="J17" s="5"/>
      <c r="K17" s="5"/>
      <c r="L17" s="5"/>
      <c r="M17" s="5"/>
      <c r="N17" s="5"/>
    </row>
    <row r="18" spans="1:14" ht="21.75" customHeight="1">
      <c r="A18" t="str">
        <f t="shared" si="0"/>
        <v>横向其他</v>
      </c>
      <c r="B18" s="5" t="s">
        <v>37</v>
      </c>
      <c r="C18" s="5" t="s">
        <v>38</v>
      </c>
      <c r="E18" s="5" t="s">
        <v>92</v>
      </c>
      <c r="F18" s="5" t="s">
        <v>93</v>
      </c>
      <c r="I18" s="1" t="s">
        <v>177</v>
      </c>
      <c r="J18" s="5"/>
      <c r="K18" s="5"/>
      <c r="L18" s="5"/>
      <c r="M18" s="5"/>
      <c r="N18" s="5"/>
    </row>
    <row r="19" spans="1:9" ht="21.75" customHeight="1">
      <c r="A19" t="str">
        <f>"纵向"&amp;B19</f>
        <v>纵向办公费</v>
      </c>
      <c r="B19" s="5" t="s">
        <v>4</v>
      </c>
      <c r="C19" s="5" t="s">
        <v>39</v>
      </c>
      <c r="E19" s="5" t="s">
        <v>94</v>
      </c>
      <c r="F19" s="5" t="s">
        <v>95</v>
      </c>
      <c r="I19" s="1" t="s">
        <v>178</v>
      </c>
    </row>
    <row r="20" spans="1:9" ht="21.75" customHeight="1">
      <c r="A20" t="str">
        <f aca="true" t="shared" si="1" ref="A20:A36">"纵向"&amp;B20</f>
        <v>纵向印刷费</v>
      </c>
      <c r="B20" s="5" t="s">
        <v>3</v>
      </c>
      <c r="C20" s="5" t="s">
        <v>40</v>
      </c>
      <c r="E20" s="5" t="s">
        <v>96</v>
      </c>
      <c r="F20" s="5" t="s">
        <v>97</v>
      </c>
      <c r="I20" s="1" t="s">
        <v>180</v>
      </c>
    </row>
    <row r="21" spans="1:9" ht="21.75" customHeight="1">
      <c r="A21" t="str">
        <f t="shared" si="1"/>
        <v>纵向咨询费</v>
      </c>
      <c r="B21" s="5" t="s">
        <v>7</v>
      </c>
      <c r="C21" s="5" t="s">
        <v>41</v>
      </c>
      <c r="E21" s="5" t="s">
        <v>98</v>
      </c>
      <c r="F21" s="5" t="s">
        <v>99</v>
      </c>
      <c r="I21" s="1" t="s">
        <v>183</v>
      </c>
    </row>
    <row r="22" spans="1:6" ht="21.75" customHeight="1">
      <c r="A22" t="str">
        <f t="shared" si="1"/>
        <v>纵向手续费</v>
      </c>
      <c r="B22" s="5" t="s">
        <v>9</v>
      </c>
      <c r="C22" s="5" t="s">
        <v>42</v>
      </c>
      <c r="E22" s="5" t="s">
        <v>100</v>
      </c>
      <c r="F22" s="5" t="s">
        <v>101</v>
      </c>
    </row>
    <row r="23" spans="1:6" ht="21.75" customHeight="1">
      <c r="A23" t="str">
        <f t="shared" si="1"/>
        <v>纵向项目管理费</v>
      </c>
      <c r="B23" s="5" t="s">
        <v>11</v>
      </c>
      <c r="C23" s="5" t="s">
        <v>43</v>
      </c>
      <c r="E23" s="5" t="s">
        <v>102</v>
      </c>
      <c r="F23" s="5" t="s">
        <v>103</v>
      </c>
    </row>
    <row r="24" spans="1:6" ht="21.75" customHeight="1">
      <c r="A24" t="str">
        <f t="shared" si="1"/>
        <v>纵向邮电费</v>
      </c>
      <c r="B24" s="5" t="s">
        <v>13</v>
      </c>
      <c r="C24" s="5" t="s">
        <v>44</v>
      </c>
      <c r="E24" s="5" t="s">
        <v>104</v>
      </c>
      <c r="F24" s="5" t="s">
        <v>105</v>
      </c>
    </row>
    <row r="25" spans="1:6" ht="21.75" customHeight="1">
      <c r="A25" t="str">
        <f t="shared" si="1"/>
        <v>纵向交通费</v>
      </c>
      <c r="B25" s="5" t="s">
        <v>15</v>
      </c>
      <c r="C25" s="5" t="s">
        <v>45</v>
      </c>
      <c r="E25" s="5" t="s">
        <v>106</v>
      </c>
      <c r="F25" s="5" t="s">
        <v>107</v>
      </c>
    </row>
    <row r="26" spans="1:6" ht="21.75" customHeight="1">
      <c r="A26" t="str">
        <f t="shared" si="1"/>
        <v>纵向差旅费</v>
      </c>
      <c r="B26" s="5" t="s">
        <v>17</v>
      </c>
      <c r="C26" s="5" t="s">
        <v>46</v>
      </c>
      <c r="E26" s="5" t="s">
        <v>108</v>
      </c>
      <c r="F26" s="5" t="s">
        <v>109</v>
      </c>
    </row>
    <row r="27" spans="1:6" ht="21.75" customHeight="1">
      <c r="A27" t="str">
        <f t="shared" si="1"/>
        <v>纵向出国费</v>
      </c>
      <c r="B27" s="5" t="s">
        <v>19</v>
      </c>
      <c r="C27" s="5" t="s">
        <v>47</v>
      </c>
      <c r="E27" s="5" t="s">
        <v>110</v>
      </c>
      <c r="F27" s="5" t="s">
        <v>111</v>
      </c>
    </row>
    <row r="28" spans="1:6" ht="21.75" customHeight="1">
      <c r="A28" t="str">
        <f t="shared" si="1"/>
        <v>纵向维修(护)费</v>
      </c>
      <c r="B28" s="5" t="s">
        <v>21</v>
      </c>
      <c r="C28" s="5" t="s">
        <v>48</v>
      </c>
      <c r="E28" s="5" t="s">
        <v>112</v>
      </c>
      <c r="F28" s="5" t="s">
        <v>113</v>
      </c>
    </row>
    <row r="29" spans="1:6" ht="21.75" customHeight="1">
      <c r="A29" t="str">
        <f t="shared" si="1"/>
        <v>纵向设备购置费</v>
      </c>
      <c r="B29" s="5" t="s">
        <v>23</v>
      </c>
      <c r="C29" s="5" t="s">
        <v>49</v>
      </c>
      <c r="E29" s="5" t="s">
        <v>114</v>
      </c>
      <c r="F29" s="5" t="s">
        <v>115</v>
      </c>
    </row>
    <row r="30" spans="1:6" ht="21.75" customHeight="1">
      <c r="A30" t="str">
        <f t="shared" si="1"/>
        <v>纵向会议费</v>
      </c>
      <c r="B30" s="5" t="s">
        <v>25</v>
      </c>
      <c r="C30" s="5" t="s">
        <v>50</v>
      </c>
      <c r="E30" s="5" t="s">
        <v>116</v>
      </c>
      <c r="F30" s="5" t="s">
        <v>117</v>
      </c>
    </row>
    <row r="31" spans="1:6" ht="21.75" customHeight="1">
      <c r="A31" t="str">
        <f t="shared" si="1"/>
        <v>纵向培训费</v>
      </c>
      <c r="B31" s="5" t="s">
        <v>27</v>
      </c>
      <c r="C31" s="5" t="s">
        <v>51</v>
      </c>
      <c r="E31" s="5" t="s">
        <v>118</v>
      </c>
      <c r="F31" s="5" t="s">
        <v>119</v>
      </c>
    </row>
    <row r="32" spans="1:6" ht="21.75" customHeight="1">
      <c r="A32" t="str">
        <f t="shared" si="1"/>
        <v>纵向招待费</v>
      </c>
      <c r="B32" s="5" t="s">
        <v>29</v>
      </c>
      <c r="C32" s="5" t="s">
        <v>52</v>
      </c>
      <c r="E32" s="5" t="s">
        <v>120</v>
      </c>
      <c r="F32" s="5" t="s">
        <v>121</v>
      </c>
    </row>
    <row r="33" spans="1:6" ht="21.75" customHeight="1">
      <c r="A33" t="str">
        <f t="shared" si="1"/>
        <v>纵向专用材料</v>
      </c>
      <c r="B33" s="5" t="s">
        <v>31</v>
      </c>
      <c r="C33" s="5" t="s">
        <v>53</v>
      </c>
      <c r="E33" s="5" t="s">
        <v>122</v>
      </c>
      <c r="F33" s="5" t="s">
        <v>123</v>
      </c>
    </row>
    <row r="34" spans="1:6" ht="21.75" customHeight="1">
      <c r="A34" t="str">
        <f t="shared" si="1"/>
        <v>纵向劳务费</v>
      </c>
      <c r="B34" s="5" t="s">
        <v>33</v>
      </c>
      <c r="C34" s="5" t="s">
        <v>54</v>
      </c>
      <c r="E34" s="5" t="s">
        <v>124</v>
      </c>
      <c r="F34" s="5" t="s">
        <v>125</v>
      </c>
    </row>
    <row r="35" spans="1:6" ht="21.75" customHeight="1">
      <c r="A35" t="str">
        <f t="shared" si="1"/>
        <v>纵向图书资料购置费</v>
      </c>
      <c r="B35" s="5" t="s">
        <v>35</v>
      </c>
      <c r="C35" s="5" t="s">
        <v>55</v>
      </c>
      <c r="E35" s="5" t="s">
        <v>126</v>
      </c>
      <c r="F35" s="5" t="s">
        <v>127</v>
      </c>
    </row>
    <row r="36" spans="1:6" ht="21.75" customHeight="1">
      <c r="A36" t="str">
        <f t="shared" si="1"/>
        <v>纵向其他</v>
      </c>
      <c r="B36" s="5" t="s">
        <v>37</v>
      </c>
      <c r="C36" s="5" t="s">
        <v>56</v>
      </c>
      <c r="E36" s="5" t="s">
        <v>128</v>
      </c>
      <c r="F36" s="5" t="s">
        <v>129</v>
      </c>
    </row>
    <row r="37" spans="1:6" ht="21.75" customHeight="1">
      <c r="A37" t="str">
        <f>"事业"&amp;B37</f>
        <v>事业办公费</v>
      </c>
      <c r="B37" s="5" t="s">
        <v>4</v>
      </c>
      <c r="C37" s="5" t="s">
        <v>157</v>
      </c>
      <c r="E37" s="5" t="s">
        <v>130</v>
      </c>
      <c r="F37" s="5" t="s">
        <v>131</v>
      </c>
    </row>
    <row r="38" spans="1:6" ht="21.75" customHeight="1">
      <c r="A38" t="str">
        <f aca="true" t="shared" si="2" ref="A38:A58">"事业"&amp;B38</f>
        <v>事业印刷费</v>
      </c>
      <c r="B38" s="5" t="s">
        <v>3</v>
      </c>
      <c r="C38" s="5" t="s">
        <v>158</v>
      </c>
      <c r="E38" s="5" t="s">
        <v>132</v>
      </c>
      <c r="F38" s="5" t="s">
        <v>133</v>
      </c>
    </row>
    <row r="39" spans="1:6" ht="21.75" customHeight="1">
      <c r="A39" t="str">
        <f t="shared" si="2"/>
        <v>事业咨询费</v>
      </c>
      <c r="B39" s="5" t="s">
        <v>7</v>
      </c>
      <c r="C39" s="5" t="s">
        <v>159</v>
      </c>
      <c r="E39" s="5" t="s">
        <v>134</v>
      </c>
      <c r="F39" s="5" t="s">
        <v>135</v>
      </c>
    </row>
    <row r="40" spans="1:6" ht="21.75" customHeight="1">
      <c r="A40" t="str">
        <f t="shared" si="2"/>
        <v>事业手续费</v>
      </c>
      <c r="B40" s="5" t="s">
        <v>9</v>
      </c>
      <c r="C40" s="5" t="s">
        <v>160</v>
      </c>
      <c r="E40" s="5" t="s">
        <v>136</v>
      </c>
      <c r="F40" s="5" t="s">
        <v>137</v>
      </c>
    </row>
    <row r="41" spans="1:6" ht="21.75" customHeight="1">
      <c r="A41" t="str">
        <f t="shared" si="2"/>
        <v>事业项目管理费</v>
      </c>
      <c r="B41" s="5" t="s">
        <v>11</v>
      </c>
      <c r="C41" s="5" t="s">
        <v>161</v>
      </c>
      <c r="E41" s="5" t="s">
        <v>138</v>
      </c>
      <c r="F41" s="5" t="s">
        <v>139</v>
      </c>
    </row>
    <row r="42" spans="1:6" ht="21.75" customHeight="1">
      <c r="A42" t="str">
        <f t="shared" si="2"/>
        <v>事业邮电费</v>
      </c>
      <c r="B42" s="5" t="s">
        <v>13</v>
      </c>
      <c r="C42" s="5" t="s">
        <v>162</v>
      </c>
      <c r="E42" s="5" t="s">
        <v>140</v>
      </c>
      <c r="F42" s="5" t="s">
        <v>141</v>
      </c>
    </row>
    <row r="43" spans="1:6" ht="21.75" customHeight="1">
      <c r="A43" t="str">
        <f t="shared" si="2"/>
        <v>事业交通费</v>
      </c>
      <c r="B43" s="5" t="s">
        <v>15</v>
      </c>
      <c r="C43" s="5" t="s">
        <v>163</v>
      </c>
      <c r="E43" s="5" t="s">
        <v>142</v>
      </c>
      <c r="F43" s="5" t="s">
        <v>143</v>
      </c>
    </row>
    <row r="44" spans="1:6" ht="21.75" customHeight="1">
      <c r="A44" t="str">
        <f t="shared" si="2"/>
        <v>事业差旅费</v>
      </c>
      <c r="B44" s="5" t="s">
        <v>17</v>
      </c>
      <c r="C44" s="5" t="s">
        <v>164</v>
      </c>
      <c r="E44" s="5" t="s">
        <v>144</v>
      </c>
      <c r="F44" s="5" t="s">
        <v>145</v>
      </c>
    </row>
    <row r="45" spans="1:6" ht="21.75" customHeight="1">
      <c r="A45" t="str">
        <f t="shared" si="2"/>
        <v>事业出国费</v>
      </c>
      <c r="B45" s="5" t="s">
        <v>19</v>
      </c>
      <c r="C45" s="5" t="s">
        <v>165</v>
      </c>
      <c r="E45" s="5" t="s">
        <v>146</v>
      </c>
      <c r="F45" s="5" t="s">
        <v>147</v>
      </c>
    </row>
    <row r="46" spans="1:6" ht="21.75" customHeight="1">
      <c r="A46" t="str">
        <f t="shared" si="2"/>
        <v>事业维修(护)费</v>
      </c>
      <c r="B46" s="5" t="s">
        <v>21</v>
      </c>
      <c r="C46" s="5" t="s">
        <v>217</v>
      </c>
      <c r="E46" s="5" t="s">
        <v>148</v>
      </c>
      <c r="F46" s="5" t="s">
        <v>149</v>
      </c>
    </row>
    <row r="47" spans="1:6" ht="21.75" customHeight="1">
      <c r="A47" t="str">
        <f t="shared" si="2"/>
        <v>事业设备购置费</v>
      </c>
      <c r="B47" s="5" t="s">
        <v>23</v>
      </c>
      <c r="C47" s="5" t="s">
        <v>224</v>
      </c>
      <c r="E47" s="5" t="s">
        <v>150</v>
      </c>
      <c r="F47" s="5" t="s">
        <v>151</v>
      </c>
    </row>
    <row r="48" spans="1:6" ht="21.75" customHeight="1">
      <c r="A48" t="str">
        <f t="shared" si="2"/>
        <v>事业会议费</v>
      </c>
      <c r="B48" s="5" t="s">
        <v>25</v>
      </c>
      <c r="C48" s="5" t="s">
        <v>166</v>
      </c>
      <c r="E48" s="5" t="s">
        <v>152</v>
      </c>
      <c r="F48" s="5" t="s">
        <v>153</v>
      </c>
    </row>
    <row r="49" spans="1:6" ht="21.75" customHeight="1">
      <c r="A49" t="str">
        <f t="shared" si="2"/>
        <v>事业培训费</v>
      </c>
      <c r="B49" s="5" t="s">
        <v>27</v>
      </c>
      <c r="C49" s="5" t="s">
        <v>167</v>
      </c>
      <c r="E49" s="5" t="s">
        <v>154</v>
      </c>
      <c r="F49" s="5" t="s">
        <v>155</v>
      </c>
    </row>
    <row r="50" spans="1:3" ht="21.75" customHeight="1">
      <c r="A50" t="str">
        <f t="shared" si="2"/>
        <v>事业招待费</v>
      </c>
      <c r="B50" s="5" t="s">
        <v>29</v>
      </c>
      <c r="C50" s="5" t="s">
        <v>168</v>
      </c>
    </row>
    <row r="51" spans="1:3" ht="21.75" customHeight="1">
      <c r="A51" t="str">
        <f t="shared" si="2"/>
        <v>事业专用材料</v>
      </c>
      <c r="B51" s="5" t="s">
        <v>31</v>
      </c>
      <c r="C51" s="5" t="s">
        <v>156</v>
      </c>
    </row>
    <row r="52" spans="1:3" ht="21.75" customHeight="1">
      <c r="A52" t="str">
        <f t="shared" si="2"/>
        <v>事业劳务费</v>
      </c>
      <c r="B52" s="5" t="s">
        <v>33</v>
      </c>
      <c r="C52" s="5" t="s">
        <v>169</v>
      </c>
    </row>
    <row r="53" spans="1:3" ht="21.75" customHeight="1">
      <c r="A53" t="str">
        <f t="shared" si="2"/>
        <v>事业图书资料购置费</v>
      </c>
      <c r="B53" s="5" t="s">
        <v>35</v>
      </c>
      <c r="C53" s="5" t="s">
        <v>173</v>
      </c>
    </row>
    <row r="54" spans="1:3" ht="21.75" customHeight="1">
      <c r="A54" t="str">
        <f t="shared" si="2"/>
        <v>事业其他</v>
      </c>
      <c r="B54" s="5" t="s">
        <v>37</v>
      </c>
      <c r="C54" s="5" t="s">
        <v>170</v>
      </c>
    </row>
    <row r="55" spans="1:3" ht="21.75" customHeight="1">
      <c r="A55" s="2" t="str">
        <f t="shared" si="2"/>
        <v>事业电费</v>
      </c>
      <c r="B55" s="1" t="s">
        <v>177</v>
      </c>
      <c r="C55" s="6" t="s">
        <v>161</v>
      </c>
    </row>
    <row r="56" spans="1:3" ht="21.75" customHeight="1">
      <c r="A56" s="2" t="str">
        <f t="shared" si="2"/>
        <v>事业水费</v>
      </c>
      <c r="B56" s="1" t="s">
        <v>178</v>
      </c>
      <c r="C56" s="6" t="s">
        <v>179</v>
      </c>
    </row>
    <row r="57" spans="1:3" ht="21.75" customHeight="1">
      <c r="A57" s="2" t="str">
        <f t="shared" si="2"/>
        <v>事业煤气费</v>
      </c>
      <c r="B57" s="1" t="s">
        <v>180</v>
      </c>
      <c r="C57" s="6" t="s">
        <v>181</v>
      </c>
    </row>
    <row r="58" spans="1:3" ht="21.75" customHeight="1">
      <c r="A58" s="2" t="str">
        <f t="shared" si="2"/>
        <v>事业取暖费</v>
      </c>
      <c r="B58" s="1" t="s">
        <v>183</v>
      </c>
      <c r="C58" s="6" t="s">
        <v>182</v>
      </c>
    </row>
  </sheetData>
  <sheetProtection selectLockedCells="1"/>
  <printOptions/>
  <pageMargins left="3.01" right="0.75" top="1.8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山东轻工业学院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吴鑫</dc:creator>
  <cp:keywords/>
  <dc:description>v1.5变动：去掉vba按钮，改为纯excel表格样式。
v1.6变动：增加保护，增加能源支出科目。对报销范围进行说明。
v1.7变动：更改网上报销流程，取消手工汇总单，减少5行填报金额。
v1.71变动：更改维修费对应事业单位科目。
v2.0：更改科目对应关系，设置有效期。添加银行账号信息等内容。</dc:description>
  <cp:lastModifiedBy>微软中国</cp:lastModifiedBy>
  <cp:lastPrinted>2013-10-18T01:15:22Z</cp:lastPrinted>
  <dcterms:created xsi:type="dcterms:W3CDTF">2011-11-16T16:09:46Z</dcterms:created>
  <dcterms:modified xsi:type="dcterms:W3CDTF">2013-10-18T03:11:24Z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